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Berita Acar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<sst xmlns="http://schemas.openxmlformats.org/spreadsheetml/2006/main" count="70" uniqueCount="62">
  <si>
    <t xml:space="preserve">INVOICE TERMIN / PROGRESS</t>
  </si>
  <si>
    <t xml:space="preserve">INV-T2/SPK/V/2026-123</t>
  </si>
  <si>
    <t xml:space="preserve">Kepada Yth.</t>
  </si>
  <si>
    <t xml:space="preserve">Tanggal</t>
  </si>
  <si>
    <t xml:space="preserve">2 Juni 2026</t>
  </si>
  <si>
    <t xml:space="preserve">PT Logistik Contoh Nusantara</t>
  </si>
  <si>
    <t xml:space="preserve">Jatuh Tempo</t>
  </si>
  <si>
    <t xml:space="preserve">16 Juni 2026</t>
  </si>
  <si>
    <t xml:space="preserve">Jl. Industri Raya No. 123, Bekasi 12345</t>
  </si>
  <si>
    <t xml:space="preserve">Termin ke</t>
  </si>
  <si>
    <t xml:space="preserve">II (dua)</t>
  </si>
  <si>
    <t xml:space="preserve">NPWP 98.765.432.1-123.000</t>
  </si>
  <si>
    <t xml:space="preserve">No. Kontrak</t>
  </si>
  <si>
    <t xml:space="preserve">SPK/GDG/2026/123</t>
  </si>
  <si>
    <t xml:space="preserve">No. Berita Acara</t>
  </si>
  <si>
    <t xml:space="preserve">BAKP/II/2026/123</t>
  </si>
  <si>
    <t xml:space="preserve">Rincian Progress Pekerjaan</t>
  </si>
  <si>
    <t xml:space="preserve">No</t>
  </si>
  <si>
    <t xml:space="preserve">Uraian Pekerjaan</t>
  </si>
  <si>
    <t xml:space="preserve">Nilai Kontrak (Rp)</t>
  </si>
  <si>
    <t xml:space="preserve">% Lalu</t>
  </si>
  <si>
    <t xml:space="preserve">% Ini</t>
  </si>
  <si>
    <t xml:space="preserve">% Kum.</t>
  </si>
  <si>
    <t xml:space="preserve">Nilai Termin Ini (Rp)</t>
  </si>
  <si>
    <t xml:space="preserve">A</t>
  </si>
  <si>
    <t xml:space="preserve">Pekerjaan Persiapan &amp; Mobilisasi</t>
  </si>
  <si>
    <t xml:space="preserve">B</t>
  </si>
  <si>
    <t xml:space="preserve">Struktur Baja &amp; Pondasi</t>
  </si>
  <si>
    <t xml:space="preserve">C</t>
  </si>
  <si>
    <t xml:space="preserve">Instalasi Atap &amp; Dinding</t>
  </si>
  <si>
    <t xml:space="preserve">D</t>
  </si>
  <si>
    <t xml:space="preserve">TOTAL</t>
  </si>
  <si>
    <t xml:space="preserve">Ringkasan Kontrak</t>
  </si>
  <si>
    <t xml:space="preserve">Nilai kontrak (DPP)</t>
  </si>
  <si>
    <t xml:space="preserve">Nilai progress termin ini</t>
  </si>
  <si>
    <t xml:space="preserve">DP dibayar (DPP)</t>
  </si>
  <si>
    <t xml:space="preserve">Potongan DP</t>
  </si>
  <si>
    <t xml:space="preserve">Termin I dibayar (netto)</t>
  </si>
  <si>
    <t xml:space="preserve">DPP</t>
  </si>
  <si>
    <t xml:space="preserve">Sisa kontrak belum ditagih (gross)</t>
  </si>
  <si>
    <t xml:space="preserve">PPN</t>
  </si>
  <si>
    <t xml:space="preserve">Progress kumulatif</t>
  </si>
  <si>
    <t xml:space="preserve">Total Tagihan Termin II</t>
  </si>
  <si>
    <t xml:space="preserve">Persentase DP</t>
  </si>
  <si>
    <t xml:space="preserve">Tarif PPN</t>
  </si>
  <si>
    <t xml:space="preserve">Pembayaran ke: Bank Contoh · No. Rek. 1234567890 · a.n. PT Struktur Contoh Konstruksi</t>
  </si>
  <si>
    <t xml:space="preserve">Lampiran: Berita Acara Kemajuan Pekerjaan No. BAKP/II/2026/123 (lihat sheet "Berita Acara").</t>
  </si>
  <si>
    <t xml:space="preserve">Keterangan: teks BIRU = diisi/diubah manual; teks HITAM = rumus otomatis. Semua nama, alamat, NPWP, dan rekening bersifat fiktif (contoh).</t>
  </si>
  <si>
    <t xml:space="preserve">LAMPIRAN</t>
  </si>
  <si>
    <t xml:space="preserve">BERITA ACARA KEMAJUAN PEKERJAAN</t>
  </si>
  <si>
    <t xml:space="preserve">No. BAKP/II/2026/123</t>
  </si>
  <si>
    <t xml:space="preserve">Pada hari ini, Senin tanggal 1 Juni 2026, yang bertanda tangan di bawah ini menyatakan telah dilakukan pemeriksaan bersama atas kemajuan pekerjaan Pembangunan Gudang berdasarkan Kontrak No. SPK/GDG/2026/123, dengan hasil sebagai berikut:</t>
  </si>
  <si>
    <t xml:space="preserve">Kesimpulan: kemajuan pekerjaan kumulatif mencapai</t>
  </si>
  <si>
    <t xml:space="preserve">dari nilai kontrak.</t>
  </si>
  <si>
    <t xml:space="preserve">Total tagihan Termin II (termasuk PPN dan setelah potongan DP):</t>
  </si>
  <si>
    <t xml:space="preserve">Demikian Berita Acara ini dibuat dengan sebenarnya untuk dipergunakan sebagaimana mestinya.</t>
  </si>
  <si>
    <t xml:space="preserve">Pihak Pertama (Kontraktor)</t>
  </si>
  <si>
    <t xml:space="preserve">Pihak Kedua (Pemberi Kerja)</t>
  </si>
  <si>
    <t xml:space="preserve">( Nama Direktur 123 )</t>
  </si>
  <si>
    <t xml:space="preserve">( Nama Perwakilan 123 )</t>
  </si>
  <si>
    <t xml:space="preserve">PT Struktur Contoh Konstruksi</t>
  </si>
  <si>
    <t xml:space="preserve">Data tabel ditarik otomatis dari sheet Invoice (teks hijau = tautan antar sheet).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</si>
</sst>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#,##0;\-#,##0"/>
    <numFmt numFmtId="168" formatCode="&quot;Rp&quot;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8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19"/>
    <col collapsed="false" customWidth="true" hidden="false" outlineLevel="0" max="6" min="4" style="0" width="10"/>
    <col collapsed="false" customWidth="true" hidden="false" outlineLevel="0" max="7" min="7" style="0" width="20"/>
  </cols>
  <sheetData>
    <row r="1" customFormat="false" ht="18.5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/>
      <c r="C4" s="3"/>
      <c r="E4" s="4" t="s">
        <v>3</v>
      </c>
      <c r="F4" s="4"/>
      <c r="G4" s="5" t="s">
        <v>4</v>
      </c>
    </row>
    <row r="5" customFormat="false" ht="15" hidden="false" customHeight="false" outlineLevel="0" collapsed="false">
      <c r="A5" s="6" t="s">
        <v>5</v>
      </c>
      <c r="B5" s="6"/>
      <c r="C5" s="6"/>
      <c r="E5" s="4" t="s">
        <v>6</v>
      </c>
      <c r="F5" s="4"/>
      <c r="G5" s="5" t="s">
        <v>7</v>
      </c>
    </row>
    <row r="6" customFormat="false" ht="15" hidden="false" customHeight="false" outlineLevel="0" collapsed="false">
      <c r="A6" s="7" t="s">
        <v>8</v>
      </c>
      <c r="B6" s="7"/>
      <c r="C6" s="7"/>
      <c r="E6" s="4" t="s">
        <v>9</v>
      </c>
      <c r="F6" s="4"/>
      <c r="G6" s="5" t="s">
        <v>10</v>
      </c>
    </row>
    <row r="7" customFormat="false" ht="15" hidden="false" customHeight="false" outlineLevel="0" collapsed="false">
      <c r="A7" s="7" t="s">
        <v>11</v>
      </c>
      <c r="B7" s="7"/>
      <c r="C7" s="7"/>
      <c r="E7" s="4" t="s">
        <v>12</v>
      </c>
      <c r="F7" s="4"/>
      <c r="G7" s="5" t="s">
        <v>13</v>
      </c>
    </row>
    <row r="8" customFormat="false" ht="15" hidden="false" customHeight="false" outlineLevel="0" collapsed="false">
      <c r="E8" s="4" t="s">
        <v>14</v>
      </c>
      <c r="F8" s="4"/>
      <c r="G8" s="5" t="s">
        <v>15</v>
      </c>
    </row>
    <row r="10" customFormat="false" ht="15" hidden="false" customHeight="false" outlineLevel="0" collapsed="false">
      <c r="A10" s="8" t="s">
        <v>16</v>
      </c>
    </row>
    <row r="11" customFormat="false" ht="27.75" hidden="false" customHeight="true" outlineLevel="0" collapsed="false">
      <c r="A11" s="9" t="s">
        <v>17</v>
      </c>
      <c r="B11" s="9" t="s">
        <v>18</v>
      </c>
      <c r="C11" s="9" t="s">
        <v>19</v>
      </c>
      <c r="D11" s="9" t="s">
        <v>20</v>
      </c>
      <c r="E11" s="9" t="s">
        <v>21</v>
      </c>
      <c r="F11" s="9" t="s">
        <v>22</v>
      </c>
      <c r="G11" s="9" t="s">
        <v>23</v>
      </c>
    </row>
    <row r="12" customFormat="false" ht="19.5" hidden="false" customHeight="true" outlineLevel="0" collapsed="false">
      <c r="A12" s="10" t="s">
        <v>24</v>
      </c>
      <c r="B12" s="11" t="s">
        <v>25</v>
      </c>
      <c r="C12" s="12" t="n">
        <v>100000000</v>
      </c>
      <c r="D12" s="13" t="n">
        <v>1</v>
      </c>
      <c r="E12" s="13" t="n">
        <v>0</v>
      </c>
      <c r="F12" s="14" t="n">
        <f aca="false">IF(C12="","",D12+E12)</f>
        <v>1</v>
      </c>
      <c r="G12" s="15" t="n">
        <f aca="false">IF(C12="","",C12*E12)</f>
        <v>0</v>
      </c>
    </row>
    <row r="13" customFormat="false" ht="19.5" hidden="false" customHeight="true" outlineLevel="0" collapsed="false">
      <c r="A13" s="10" t="s">
        <v>26</v>
      </c>
      <c r="B13" s="11" t="s">
        <v>27</v>
      </c>
      <c r="C13" s="12" t="n">
        <v>200000000</v>
      </c>
      <c r="D13" s="13" t="n">
        <v>0.5</v>
      </c>
      <c r="E13" s="13" t="n">
        <v>0.5</v>
      </c>
      <c r="F13" s="14" t="n">
        <f aca="false">IF(C13="","",D13+E13)</f>
        <v>1</v>
      </c>
      <c r="G13" s="15" t="n">
        <f aca="false">IF(C13="","",C13*E13)</f>
        <v>100000000</v>
      </c>
    </row>
    <row r="14" customFormat="false" ht="19.5" hidden="false" customHeight="true" outlineLevel="0" collapsed="false">
      <c r="A14" s="10" t="s">
        <v>28</v>
      </c>
      <c r="B14" s="11" t="s">
        <v>29</v>
      </c>
      <c r="C14" s="12" t="n">
        <v>200000000</v>
      </c>
      <c r="D14" s="13" t="n">
        <v>0</v>
      </c>
      <c r="E14" s="13" t="n">
        <v>0.25</v>
      </c>
      <c r="F14" s="14" t="n">
        <f aca="false">IF(C14="","",D14+E14)</f>
        <v>0.25</v>
      </c>
      <c r="G14" s="15" t="n">
        <f aca="false">IF(C14="","",C14*E14)</f>
        <v>50000000</v>
      </c>
    </row>
    <row r="15" customFormat="false" ht="19.5" hidden="false" customHeight="true" outlineLevel="0" collapsed="false">
      <c r="A15" s="10" t="s">
        <v>30</v>
      </c>
      <c r="B15" s="11"/>
      <c r="C15" s="12"/>
      <c r="D15" s="13"/>
      <c r="E15" s="13"/>
      <c r="F15" s="14" t="str">
        <f aca="false">IF(C15="","",D15+E15)</f>
        <v/>
      </c>
      <c r="G15" s="15" t="str">
        <f aca="false">IF(C15="","",C15*E15)</f>
        <v/>
      </c>
    </row>
    <row r="16" customFormat="false" ht="15" hidden="false" customHeight="false" outlineLevel="0" collapsed="false">
      <c r="A16" s="16" t="s">
        <v>31</v>
      </c>
      <c r="B16" s="16"/>
      <c r="C16" s="17" t="n">
        <f aca="false">SUM(C12:C15)</f>
        <v>500000000</v>
      </c>
      <c r="D16" s="18" t="n">
        <f aca="false">SUMPRODUCT($C$12:$C$15,D12:D15)/$C$16</f>
        <v>0.4</v>
      </c>
      <c r="E16" s="18" t="n">
        <f aca="false">SUMPRODUCT($C$12:$C$15,E12:E15)/$C$16</f>
        <v>0.3</v>
      </c>
      <c r="F16" s="18" t="n">
        <f aca="false">SUMPRODUCT($C$12:$C$15,F12:F15)/$C$16</f>
        <v>0.7</v>
      </c>
      <c r="G16" s="17" t="n">
        <f aca="false">SUM(G12:G15)</f>
        <v>150000000</v>
      </c>
    </row>
    <row r="18" customFormat="false" ht="15" hidden="false" customHeight="false" outlineLevel="0" collapsed="false">
      <c r="A18" s="19" t="s">
        <v>32</v>
      </c>
      <c r="B18" s="19"/>
      <c r="C18" s="19"/>
    </row>
    <row r="19" customFormat="false" ht="15" hidden="false" customHeight="false" outlineLevel="0" collapsed="false">
      <c r="A19" s="3" t="s">
        <v>33</v>
      </c>
      <c r="B19" s="3"/>
      <c r="C19" s="20" t="n">
        <f aca="false">C16</f>
        <v>500000000</v>
      </c>
      <c r="E19" s="3" t="s">
        <v>34</v>
      </c>
      <c r="F19" s="3"/>
      <c r="G19" s="20" t="n">
        <f aca="false">G16</f>
        <v>150000000</v>
      </c>
    </row>
    <row r="20" customFormat="false" ht="15" hidden="false" customHeight="false" outlineLevel="0" collapsed="false">
      <c r="A20" s="3" t="s">
        <v>35</v>
      </c>
      <c r="B20" s="3"/>
      <c r="C20" s="20" t="n">
        <f aca="false">C16*D24</f>
        <v>100000000</v>
      </c>
      <c r="E20" s="21" t="s">
        <v>36</v>
      </c>
      <c r="F20" s="21"/>
      <c r="G20" s="22" t="n">
        <f aca="false">-G19*D24</f>
        <v>-30000000</v>
      </c>
    </row>
    <row r="21" customFormat="false" ht="15" hidden="false" customHeight="false" outlineLevel="0" collapsed="false">
      <c r="A21" s="3" t="s">
        <v>37</v>
      </c>
      <c r="B21" s="3"/>
      <c r="C21" s="23" t="n">
        <v>160000000</v>
      </c>
      <c r="E21" s="3" t="s">
        <v>38</v>
      </c>
      <c r="F21" s="3"/>
      <c r="G21" s="20" t="n">
        <f aca="false">G19+G20</f>
        <v>120000000</v>
      </c>
    </row>
    <row r="22" customFormat="false" ht="15" hidden="false" customHeight="false" outlineLevel="0" collapsed="false">
      <c r="A22" s="3" t="s">
        <v>39</v>
      </c>
      <c r="B22" s="3"/>
      <c r="C22" s="20" t="n">
        <f aca="false">C16*(1-F16)</f>
        <v>150000000</v>
      </c>
      <c r="E22" s="3" t="s">
        <v>40</v>
      </c>
      <c r="F22" s="3"/>
      <c r="G22" s="20" t="n">
        <f aca="false">G21*D25</f>
        <v>13200000</v>
      </c>
    </row>
    <row r="23" customFormat="false" ht="15" hidden="false" customHeight="false" outlineLevel="0" collapsed="false">
      <c r="A23" s="4" t="s">
        <v>41</v>
      </c>
      <c r="B23" s="4"/>
      <c r="C23" s="24" t="n">
        <f aca="false">F16</f>
        <v>0.7</v>
      </c>
      <c r="E23" s="25" t="s">
        <v>42</v>
      </c>
      <c r="F23" s="25"/>
      <c r="G23" s="26" t="n">
        <f aca="false">G21+G22</f>
        <v>133200000</v>
      </c>
    </row>
    <row r="24" customFormat="false" ht="15" hidden="false" customHeight="false" outlineLevel="0" collapsed="false">
      <c r="A24" s="3" t="s">
        <v>43</v>
      </c>
      <c r="B24" s="3"/>
      <c r="C24" s="3"/>
      <c r="D24" s="27" t="n">
        <v>0.2</v>
      </c>
    </row>
    <row r="25" customFormat="false" ht="15" hidden="false" customHeight="false" outlineLevel="0" collapsed="false">
      <c r="A25" s="3" t="s">
        <v>44</v>
      </c>
      <c r="B25" s="3"/>
      <c r="C25" s="3"/>
      <c r="D25" s="27" t="n">
        <v>0.11</v>
      </c>
    </row>
    <row r="27" customFormat="false" ht="15" hidden="false" customHeight="false" outlineLevel="0" collapsed="false">
      <c r="A27" s="28" t="s">
        <v>45</v>
      </c>
      <c r="B27" s="28"/>
      <c r="C27" s="28"/>
      <c r="D27" s="28"/>
      <c r="E27" s="28"/>
      <c r="F27" s="28"/>
      <c r="G27" s="28"/>
    </row>
    <row r="28" customFormat="false" ht="15" hidden="false" customHeight="false" outlineLevel="0" collapsed="false">
      <c r="A28" s="29" t="s">
        <v>46</v>
      </c>
      <c r="B28" s="29"/>
      <c r="C28" s="29"/>
      <c r="D28" s="29"/>
      <c r="E28" s="29"/>
      <c r="F28" s="29"/>
      <c r="G28" s="29"/>
    </row>
    <row r="30" customFormat="false" ht="24" hidden="false" customHeight="true" outlineLevel="0" collapsed="false">
      <c r="A30" s="30" t="s">
        <v>47</v>
      </c>
      <c r="B30" s="30"/>
      <c r="C30" s="30"/>
      <c r="D30" s="30"/>
      <c r="E30" s="30"/>
      <c r="F30" s="30"/>
      <c r="G30" s="30"/>
    </row>
  </sheetData>
  <mergeCells count="27">
    <mergeCell ref="A1:G1"/>
    <mergeCell ref="A2:G2"/>
    <mergeCell ref="A4:C4"/>
    <mergeCell ref="E4:F4"/>
    <mergeCell ref="A5:C5"/>
    <mergeCell ref="E5:F5"/>
    <mergeCell ref="A6:C6"/>
    <mergeCell ref="E6:F6"/>
    <mergeCell ref="A7:C7"/>
    <mergeCell ref="E7:F7"/>
    <mergeCell ref="E8:F8"/>
    <mergeCell ref="A16:B16"/>
    <mergeCell ref="A18:C18"/>
    <mergeCell ref="A19:B19"/>
    <mergeCell ref="E19:F19"/>
    <mergeCell ref="A20:B20"/>
    <mergeCell ref="A21:B21"/>
    <mergeCell ref="E21:F21"/>
    <mergeCell ref="A22:B22"/>
    <mergeCell ref="E22:F22"/>
    <mergeCell ref="A23:B23"/>
    <mergeCell ref="E23:F23"/>
    <mergeCell ref="A24:C24"/>
    <mergeCell ref="A25:C25"/>
    <mergeCell ref="A27:G27"/>
    <mergeCell ref="A28:G28"/>
    <mergeCell ref="A30:G30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19"/>
    <col collapsed="false" customWidth="true" hidden="false" outlineLevel="0" max="6" min="4" style="0" width="10"/>
    <col collapsed="false" customWidth="true" hidden="false" outlineLevel="0" max="7" min="7" style="0" width="20"/>
  </cols>
  <sheetData>
    <row r="1" customFormat="false" ht="15" hidden="false" customHeight="false" outlineLevel="0" collapsed="false">
      <c r="A1" s="31" t="s">
        <v>48</v>
      </c>
      <c r="B1" s="31"/>
      <c r="C1" s="31"/>
      <c r="D1" s="31"/>
      <c r="E1" s="31"/>
      <c r="F1" s="31"/>
      <c r="G1" s="31"/>
    </row>
    <row r="2" customFormat="false" ht="17.35" hidden="false" customHeight="false" outlineLevel="0" collapsed="false">
      <c r="A2" s="32" t="s">
        <v>49</v>
      </c>
      <c r="B2" s="32"/>
      <c r="C2" s="32"/>
      <c r="D2" s="32"/>
      <c r="E2" s="32"/>
      <c r="F2" s="32"/>
      <c r="G2" s="32"/>
    </row>
    <row r="3" customFormat="false" ht="15" hidden="false" customHeight="false" outlineLevel="0" collapsed="false">
      <c r="A3" s="2" t="s">
        <v>50</v>
      </c>
      <c r="B3" s="2"/>
      <c r="C3" s="2"/>
      <c r="D3" s="2"/>
      <c r="E3" s="2"/>
      <c r="F3" s="2"/>
      <c r="G3" s="2"/>
    </row>
    <row r="5" customFormat="false" ht="42" hidden="false" customHeight="true" outlineLevel="0" collapsed="false">
      <c r="A5" s="33" t="s">
        <v>51</v>
      </c>
      <c r="B5" s="33"/>
      <c r="C5" s="33"/>
      <c r="D5" s="33"/>
      <c r="E5" s="33"/>
      <c r="F5" s="33"/>
      <c r="G5" s="33"/>
    </row>
    <row r="7" customFormat="false" ht="27.75" hidden="false" customHeight="true" outlineLevel="0" collapsed="false">
      <c r="A7" s="9" t="s">
        <v>17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 t="s">
        <v>23</v>
      </c>
    </row>
    <row r="8" customFormat="false" ht="15" hidden="false" customHeight="false" outlineLevel="0" collapsed="false">
      <c r="A8" s="34" t="str">
        <f aca="false">IF(Invoice!A12="","",Invoice!A12)</f>
        <v>A</v>
      </c>
      <c r="B8" s="35" t="str">
        <f aca="false">IF(Invoice!B12="","",Invoice!B12)</f>
        <v>Pekerjaan Persiapan &amp; Mobilisasi</v>
      </c>
      <c r="C8" s="36" t="n">
        <f aca="false">IF(Invoice!C12="","",Invoice!C12)</f>
        <v>100000000</v>
      </c>
      <c r="D8" s="37" t="n">
        <f aca="false">IF(Invoice!D12="","",Invoice!D12)</f>
        <v>1</v>
      </c>
      <c r="E8" s="37" t="n">
        <f aca="false">IF(Invoice!E12="","",Invoice!E12)</f>
        <v>0</v>
      </c>
      <c r="F8" s="37" t="n">
        <f aca="false">IF(Invoice!F12="","",Invoice!F12)</f>
        <v>1</v>
      </c>
      <c r="G8" s="36" t="n">
        <f aca="false">IF(Invoice!G12="","",Invoice!G12)</f>
        <v>0</v>
      </c>
    </row>
    <row r="9" customFormat="false" ht="15" hidden="false" customHeight="false" outlineLevel="0" collapsed="false">
      <c r="A9" s="34" t="str">
        <f aca="false">IF(Invoice!A13="","",Invoice!A13)</f>
        <v>B</v>
      </c>
      <c r="B9" s="35" t="str">
        <f aca="false">IF(Invoice!B13="","",Invoice!B13)</f>
        <v>Struktur Baja &amp; Pondasi</v>
      </c>
      <c r="C9" s="36" t="n">
        <f aca="false">IF(Invoice!C13="","",Invoice!C13)</f>
        <v>200000000</v>
      </c>
      <c r="D9" s="37" t="n">
        <f aca="false">IF(Invoice!D13="","",Invoice!D13)</f>
        <v>0.5</v>
      </c>
      <c r="E9" s="37" t="n">
        <f aca="false">IF(Invoice!E13="","",Invoice!E13)</f>
        <v>0.5</v>
      </c>
      <c r="F9" s="37" t="n">
        <f aca="false">IF(Invoice!F13="","",Invoice!F13)</f>
        <v>1</v>
      </c>
      <c r="G9" s="36" t="n">
        <f aca="false">IF(Invoice!G13="","",Invoice!G13)</f>
        <v>100000000</v>
      </c>
    </row>
    <row r="10" customFormat="false" ht="15" hidden="false" customHeight="false" outlineLevel="0" collapsed="false">
      <c r="A10" s="34" t="str">
        <f aca="false">IF(Invoice!A14="","",Invoice!A14)</f>
        <v>C</v>
      </c>
      <c r="B10" s="35" t="str">
        <f aca="false">IF(Invoice!B14="","",Invoice!B14)</f>
        <v>Instalasi Atap &amp; Dinding</v>
      </c>
      <c r="C10" s="36" t="n">
        <f aca="false">IF(Invoice!C14="","",Invoice!C14)</f>
        <v>200000000</v>
      </c>
      <c r="D10" s="37" t="n">
        <f aca="false">IF(Invoice!D14="","",Invoice!D14)</f>
        <v>0</v>
      </c>
      <c r="E10" s="37" t="n">
        <f aca="false">IF(Invoice!E14="","",Invoice!E14)</f>
        <v>0.25</v>
      </c>
      <c r="F10" s="37" t="n">
        <f aca="false">IF(Invoice!F14="","",Invoice!F14)</f>
        <v>0.25</v>
      </c>
      <c r="G10" s="36" t="n">
        <f aca="false">IF(Invoice!G14="","",Invoice!G14)</f>
        <v>50000000</v>
      </c>
    </row>
    <row r="11" customFormat="false" ht="15" hidden="false" customHeight="false" outlineLevel="0" collapsed="false">
      <c r="A11" s="34" t="str">
        <f aca="false">IF(Invoice!A15="","",Invoice!A15)</f>
        <v>D</v>
      </c>
      <c r="B11" s="35" t="str">
        <f aca="false">IF(Invoice!B15="","",Invoice!B15)</f>
        <v/>
      </c>
      <c r="C11" s="36" t="str">
        <f aca="false">IF(Invoice!C15="","",Invoice!C15)</f>
        <v/>
      </c>
      <c r="D11" s="37" t="str">
        <f aca="false">IF(Invoice!D15="","",Invoice!D15)</f>
        <v/>
      </c>
      <c r="E11" s="37" t="str">
        <f aca="false">IF(Invoice!E15="","",Invoice!E15)</f>
        <v/>
      </c>
      <c r="F11" s="37" t="str">
        <f aca="false">IF(Invoice!F15="","",Invoice!F15)</f>
        <v/>
      </c>
      <c r="G11" s="36" t="str">
        <f aca="false">IF(Invoice!G15="","",Invoice!G15)</f>
        <v/>
      </c>
    </row>
    <row r="12" customFormat="false" ht="15" hidden="false" customHeight="false" outlineLevel="0" collapsed="false">
      <c r="A12" s="34" t="str">
        <f aca="false">IF(Invoice!A16="","",Invoice!A16)</f>
        <v>TOTAL</v>
      </c>
      <c r="B12" s="35" t="str">
        <f aca="false">IF(Invoice!B16="","",Invoice!B16)</f>
        <v/>
      </c>
      <c r="C12" s="36" t="n">
        <f aca="false">IF(Invoice!C16="","",Invoice!C16)</f>
        <v>500000000</v>
      </c>
      <c r="D12" s="37" t="n">
        <f aca="false">IF(Invoice!D16="","",Invoice!D16)</f>
        <v>0.4</v>
      </c>
      <c r="E12" s="37" t="n">
        <f aca="false">IF(Invoice!E16="","",Invoice!E16)</f>
        <v>0.3</v>
      </c>
      <c r="F12" s="37" t="n">
        <f aca="false">IF(Invoice!F16="","",Invoice!F16)</f>
        <v>0.7</v>
      </c>
      <c r="G12" s="36" t="n">
        <f aca="false">IF(Invoice!G16="","",Invoice!G16)</f>
        <v>150000000</v>
      </c>
    </row>
    <row r="14" customFormat="false" ht="15" hidden="false" customHeight="false" outlineLevel="0" collapsed="false">
      <c r="A14" s="4" t="s">
        <v>52</v>
      </c>
      <c r="B14" s="4"/>
      <c r="C14" s="4"/>
      <c r="D14" s="38" t="n">
        <f aca="false">Invoice!F16</f>
        <v>0.7</v>
      </c>
      <c r="E14" s="3" t="s">
        <v>53</v>
      </c>
      <c r="F14" s="3"/>
      <c r="G14" s="3"/>
    </row>
    <row r="15" customFormat="false" ht="15" hidden="false" customHeight="false" outlineLevel="0" collapsed="false">
      <c r="A15" s="3" t="s">
        <v>54</v>
      </c>
      <c r="B15" s="3"/>
      <c r="C15" s="3"/>
      <c r="D15" s="3"/>
      <c r="E15" s="3"/>
      <c r="F15" s="39" t="n">
        <f aca="false">Invoice!G23</f>
        <v>133200000</v>
      </c>
      <c r="G15" s="39"/>
    </row>
    <row r="17" customFormat="false" ht="15" hidden="false" customHeight="false" outlineLevel="0" collapsed="false">
      <c r="A17" s="3" t="s">
        <v>55</v>
      </c>
      <c r="B17" s="3"/>
      <c r="C17" s="3"/>
      <c r="D17" s="3"/>
      <c r="E17" s="3"/>
      <c r="F17" s="3"/>
      <c r="G17" s="3"/>
    </row>
    <row r="19" customFormat="false" ht="15" hidden="false" customHeight="false" outlineLevel="0" collapsed="false">
      <c r="A19" s="40" t="s">
        <v>56</v>
      </c>
      <c r="B19" s="40"/>
      <c r="C19" s="40"/>
      <c r="E19" s="40" t="s">
        <v>57</v>
      </c>
      <c r="F19" s="40"/>
      <c r="G19" s="40"/>
    </row>
    <row r="24" customFormat="false" ht="15" hidden="false" customHeight="false" outlineLevel="0" collapsed="false">
      <c r="A24" s="41" t="s">
        <v>58</v>
      </c>
      <c r="B24" s="41"/>
      <c r="C24" s="41"/>
      <c r="E24" s="41" t="s">
        <v>59</v>
      </c>
      <c r="F24" s="41"/>
      <c r="G24" s="41"/>
    </row>
    <row r="25" customFormat="false" ht="15" hidden="false" customHeight="false" outlineLevel="0" collapsed="false">
      <c r="A25" s="42" t="s">
        <v>60</v>
      </c>
      <c r="B25" s="42"/>
      <c r="C25" s="42"/>
      <c r="E25" s="42" t="s">
        <v>5</v>
      </c>
      <c r="F25" s="42"/>
      <c r="G25" s="42"/>
    </row>
    <row r="27" customFormat="false" ht="15" hidden="false" customHeight="false" outlineLevel="0" collapsed="false">
      <c r="A27" s="43" t="s">
        <v>61</v>
      </c>
      <c r="B27" s="43"/>
      <c r="C27" s="43"/>
      <c r="D27" s="43"/>
      <c r="E27" s="43"/>
      <c r="F27" s="43"/>
      <c r="G27" s="43"/>
    </row>
  </sheetData>
  <mergeCells count="16">
    <mergeCell ref="A1:G1"/>
    <mergeCell ref="A2:G2"/>
    <mergeCell ref="A3:G3"/>
    <mergeCell ref="A5:G5"/>
    <mergeCell ref="A14:C14"/>
    <mergeCell ref="E14:G14"/>
    <mergeCell ref="A15:E15"/>
    <mergeCell ref="F15:G15"/>
    <mergeCell ref="A17:G17"/>
    <mergeCell ref="A19:C19"/>
    <mergeCell ref="E19:G19"/>
    <mergeCell ref="A24:C24"/>
    <mergeCell ref="E24:G24"/>
    <mergeCell ref="A25:C25"/>
    <mergeCell ref="E25:G25"/>
    <mergeCell ref="A27:G27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